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D:\DATA\Committee\Drafts\"/>
    </mc:Choice>
  </mc:AlternateContent>
  <xr:revisionPtr revIDLastSave="0" documentId="8_{11A7A127-5763-428F-B435-0656397938FF}" xr6:coauthVersionLast="47" xr6:coauthVersionMax="47" xr10:uidLastSave="{00000000-0000-0000-0000-000000000000}"/>
  <bookViews>
    <workbookView xWindow="1080" yWindow="264" windowWidth="21960" windowHeight="11976" tabRatio="500" activeTab="1" xr2:uid="{00000000-000D-0000-FFFF-FFFF00000000}"/>
  </bookViews>
  <sheets>
    <sheet name="Assumptions" sheetId="2" r:id="rId1"/>
    <sheet name="OverCharge Calcs"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smNativeData">
      <pm:revision xmlns:pm="smNativeData" day="1784958417" val="1234" rev="124" rev64="64" revOS="4" revMin="124" revMax="0"/>
      <pm:docPrefs xmlns:pm="smNativeData" id="1784958417" fixedDigits="0" showNotice="1" showFrameBounds="1" autoChart="1" recalcOnPrint="1" recalcOnCopy="1" compatTextArt="1" tab="567" useDefinedPrintRange="1" printArea="selection"/>
      <pm:compatibility xmlns:pm="smNativeData" id="1784958417" overlapCells="1"/>
      <pm:defCurrency xmlns:pm="smNativeData" id="1784958417"/>
    </ext>
  </extLst>
</workbook>
</file>

<file path=xl/calcChain.xml><?xml version="1.0" encoding="utf-8"?>
<calcChain xmlns="http://schemas.openxmlformats.org/spreadsheetml/2006/main">
  <c r="E19" i="1" l="1"/>
  <c r="F19" i="1" s="1"/>
  <c r="E16" i="1"/>
  <c r="F16" i="1" s="1"/>
  <c r="E12" i="1"/>
  <c r="F12" i="1" s="1"/>
  <c r="E8" i="1"/>
  <c r="F8" i="1" s="1"/>
  <c r="F1" i="1"/>
  <c r="F20" i="1" l="1"/>
  <c r="I8" i="1"/>
  <c r="H8" i="1"/>
  <c r="I12" i="1"/>
  <c r="J12" i="1" s="1"/>
  <c r="H12" i="1"/>
  <c r="H16" i="1"/>
  <c r="I16" i="1"/>
  <c r="J16" i="1" s="1"/>
  <c r="I19" i="1"/>
  <c r="J19" i="1" s="1"/>
  <c r="H19" i="1"/>
  <c r="I20" i="1" l="1"/>
  <c r="J8" i="1"/>
  <c r="J20" i="1" s="1"/>
</calcChain>
</file>

<file path=xl/sharedStrings.xml><?xml version="1.0" encoding="utf-8"?>
<sst xmlns="http://schemas.openxmlformats.org/spreadsheetml/2006/main" count="24" uniqueCount="22">
  <si>
    <t>OverCharge Percent:</t>
  </si>
  <si>
    <t>Interest Rate:</t>
  </si>
  <si>
    <t>Rate Notice Dated</t>
  </si>
  <si>
    <t>Volume Assessed Litres</t>
  </si>
  <si>
    <t>p.a. Charged</t>
  </si>
  <si>
    <t>p.q. Charged</t>
  </si>
  <si>
    <t>Annual Total Charged per Lot</t>
  </si>
  <si>
    <t>Annual Overcharge per Lot</t>
  </si>
  <si>
    <t>No. of Lots</t>
  </si>
  <si>
    <t>Total Across 60 Lots</t>
  </si>
  <si>
    <t>Add Interest 3,2 or 1 years</t>
  </si>
  <si>
    <t>Gross Amounts</t>
  </si>
  <si>
    <t>not shown</t>
  </si>
  <si>
    <t>These are the assumptions and the reasoning logic for calculating the overcharging of Council Waste Charges at Waves.</t>
  </si>
  <si>
    <t>On and from the rate notice of 11/April/2023 the Council stated on their notices that they had assessed each Lot as having 240 litres of waste collected and so they billed us accordingly.</t>
  </si>
  <si>
    <t>That amounts to an over assessment and over charge of 45.4545% ( (14400-9900)/9900)</t>
  </si>
  <si>
    <t>Council charges 8% interest on overdue rates. That indicates we are entitled to charge 8% simple interest on the amounts overcharged. Our calculations include 3 years interest on overcharges from 2023, 2 years interest on overcharges from 2024, and 1 year interest on overcharging from 2025.</t>
  </si>
  <si>
    <t>Although overcharging probably happened prior to April 2023, the rate notices before 11/4/2023 did not explicitly state the volume we were being assessed, so claiming earlier overcharging would probably not be successful.</t>
  </si>
  <si>
    <t xml:space="preserve">The Waves Strata Corp has our rubbish collected in bulk, three times per week. At each collection they collect from 1,100 litre bins. Three collections per week of three 1100 litre bins amounts to 9,900 Litres per week.  </t>
  </si>
  <si>
    <t xml:space="preserve">By stating the assessment of 240 Litres of waste equivalent on our Rate Notice, and the associated charge for 240 litres, the total volume we are collectively being billed for is 14,400 litres.  </t>
  </si>
  <si>
    <t>However, Council are only providing a collection volume of 9,900 litres per week.</t>
  </si>
  <si>
    <t>Using the above reasoning, Council has overcharged each unit at Waves by $599.55 since 11/4/2023. With interest that totals $35,972 across all 60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</si>
</sst>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C09]#,##0.00"/>
    <numFmt numFmtId="166" formatCode="#,##0.00%"/>
  </numFmts>
  <fonts count="6" x14ac:knownFonts="1">
    <font>
      <sz val="10"/>
      <color rgb="FF000000"/>
      <name val="Arial"/>
      <family val="2"/>
    </font>
    <font>
      <strike/>
      <sz val="10"/>
      <color rgb="FF000000"/>
      <name val="Arial"/>
      <family val="2"/>
    </font>
    <font>
      <b/>
      <sz val="10"/>
      <color rgb="FF000000"/>
      <name val="Arial"/>
      <family val="2"/>
    </font>
    <font>
      <b/>
      <sz val="10"/>
      <color rgb="FF000000"/>
      <name val="Arial"/>
      <family val="2"/>
    </font>
    <font>
      <sz val="11"/>
      <color rgb="FF000000"/>
      <name val="Arial"/>
      <family val="2"/>
    </font>
    <font>
      <b/>
      <sz val="11"/>
      <color rgb="FF000000"/>
      <name val="Arial"/>
      <family val="2"/>
    </font>
  </fonts>
  <fills count="7">
    <fill>
      <patternFill patternType="none"/>
    </fill>
    <fill>
      <patternFill patternType="gray125"/>
    </fill>
    <fill>
      <patternFill patternType="solid">
        <fgColor rgb="FFFFFFFF"/>
        <bgColor rgb="FFFFFFFF"/>
      </patternFill>
    </fill>
    <fill>
      <patternFill patternType="solid">
        <fgColor rgb="FFFFFF00"/>
        <bgColor rgb="FFFFFFFF"/>
      </patternFill>
    </fill>
    <fill>
      <patternFill patternType="solid">
        <fgColor rgb="FFFFFFFF"/>
        <bgColor rgb="FFFFFFFF"/>
      </patternFill>
    </fill>
    <fill>
      <patternFill patternType="solid">
        <fgColor rgb="FFFFFFE0"/>
        <bgColor rgb="FFFFFFFF"/>
      </patternFill>
    </fill>
    <fill>
      <patternFill patternType="solid">
        <fgColor theme="6" tint="0.79998168889431442"/>
        <bgColor indexed="64"/>
      </patternFill>
    </fill>
  </fills>
  <borders count="6">
    <border>
      <left/>
      <right/>
      <top/>
      <bottom/>
      <diagonal/>
    </border>
    <border>
      <left/>
      <right/>
      <top/>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0" borderId="0" xfId="0"/>
    <xf numFmtId="0" fontId="0" fillId="0" borderId="0" xfId="0" applyAlignment="1">
      <alignment horizontal="center"/>
    </xf>
    <xf numFmtId="165" fontId="0" fillId="0" borderId="0" xfId="0" applyNumberFormat="1"/>
    <xf numFmtId="0" fontId="0" fillId="2" borderId="1" xfId="0" applyFill="1" applyBorder="1"/>
    <xf numFmtId="0" fontId="4" fillId="0" borderId="0" xfId="0" applyFont="1" applyAlignment="1">
      <alignment wrapText="1"/>
    </xf>
    <xf numFmtId="0" fontId="5" fillId="0" borderId="0" xfId="0" applyFont="1" applyAlignment="1">
      <alignment wrapText="1"/>
    </xf>
    <xf numFmtId="166" fontId="0" fillId="3" borderId="2" xfId="0" applyNumberFormat="1" applyFill="1" applyBorder="1"/>
    <xf numFmtId="165" fontId="0" fillId="3" borderId="2" xfId="0" applyNumberFormat="1" applyFill="1" applyBorder="1" applyAlignment="1">
      <alignment horizontal="right" wrapText="1"/>
    </xf>
    <xf numFmtId="164" fontId="0" fillId="4" borderId="3" xfId="0" applyNumberFormat="1" applyFill="1" applyBorder="1"/>
    <xf numFmtId="0" fontId="0" fillId="4" borderId="3" xfId="0" applyFill="1" applyBorder="1" applyAlignment="1">
      <alignment horizontal="center"/>
    </xf>
    <xf numFmtId="165" fontId="0" fillId="4" borderId="3" xfId="0" applyNumberFormat="1" applyFill="1" applyBorder="1"/>
    <xf numFmtId="165" fontId="3" fillId="4" borderId="3" xfId="0" applyNumberFormat="1" applyFont="1" applyFill="1" applyBorder="1"/>
    <xf numFmtId="165" fontId="2" fillId="4" borderId="3" xfId="0" applyNumberFormat="1" applyFont="1" applyFill="1" applyBorder="1"/>
    <xf numFmtId="0" fontId="0" fillId="0" borderId="4" xfId="0" applyBorder="1" applyAlignment="1">
      <alignment horizontal="center" wrapText="1"/>
    </xf>
    <xf numFmtId="165" fontId="0" fillId="0" borderId="4" xfId="0" applyNumberFormat="1" applyBorder="1"/>
    <xf numFmtId="165" fontId="0" fillId="0" borderId="4" xfId="0" applyNumberFormat="1" applyBorder="1" applyAlignment="1">
      <alignment horizontal="center"/>
    </xf>
    <xf numFmtId="165" fontId="0" fillId="0" borderId="4" xfId="0" applyNumberFormat="1" applyBorder="1" applyAlignment="1">
      <alignment horizontal="center" wrapText="1"/>
    </xf>
    <xf numFmtId="164" fontId="1" fillId="5" borderId="5" xfId="0" applyNumberFormat="1" applyFont="1" applyFill="1" applyBorder="1"/>
    <xf numFmtId="0" fontId="1" fillId="5" borderId="5" xfId="0" applyFont="1" applyFill="1" applyBorder="1" applyAlignment="1">
      <alignment horizontal="center" wrapText="1"/>
    </xf>
    <xf numFmtId="165" fontId="1" fillId="5" borderId="5" xfId="0" applyNumberFormat="1" applyFont="1" applyFill="1" applyBorder="1"/>
    <xf numFmtId="0" fontId="0" fillId="0" borderId="4" xfId="0" applyBorder="1" applyAlignment="1">
      <alignment horizontal="center"/>
    </xf>
    <xf numFmtId="0" fontId="0" fillId="0" borderId="4" xfId="0" applyBorder="1"/>
    <xf numFmtId="0" fontId="1" fillId="5" borderId="5" xfId="0" applyFont="1" applyFill="1" applyBorder="1" applyAlignment="1">
      <alignment horizontal="center"/>
    </xf>
    <xf numFmtId="164" fontId="0" fillId="0" borderId="4" xfId="0" applyNumberFormat="1" applyBorder="1"/>
    <xf numFmtId="165" fontId="0" fillId="6" borderId="0" xfId="0" applyNumberFormat="1" applyFill="1" applyAlignment="1">
      <alignment horizontal="right"/>
    </xf>
    <xf numFmtId="166" fontId="0" fillId="6" borderId="0" xfId="0" applyNumberFormat="1" applyFill="1"/>
  </cellXfs>
  <cellStyles count="1">
    <cellStyle name="Normal"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784958417" count="1">
        <pm:charStyle name="Normal" fontId="0"/>
      </pm:charStyles>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Arial"/>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topLeftCell="A10" workbookViewId="0">
      <selection sqref="A1:A10"/>
    </sheetView>
  </sheetViews>
  <sheetFormatPr defaultColWidth="10" defaultRowHeight="13.8" x14ac:dyDescent="0.25"/>
  <cols>
    <col min="1" max="1" width="76" style="4" customWidth="1"/>
  </cols>
  <sheetData>
    <row r="1" spans="1:1" ht="27.6" x14ac:dyDescent="0.25">
      <c r="A1" s="5" t="s">
        <v>13</v>
      </c>
    </row>
    <row r="3" spans="1:1" ht="44.4" customHeight="1" x14ac:dyDescent="0.25">
      <c r="A3" s="4" t="s">
        <v>14</v>
      </c>
    </row>
    <row r="4" spans="1:1" ht="46.2" customHeight="1" x14ac:dyDescent="0.25">
      <c r="A4" s="4" t="s">
        <v>18</v>
      </c>
    </row>
    <row r="5" spans="1:1" ht="47.4" customHeight="1" x14ac:dyDescent="0.25">
      <c r="A5" s="4" t="s">
        <v>19</v>
      </c>
    </row>
    <row r="6" spans="1:1" ht="19.2" customHeight="1" x14ac:dyDescent="0.25">
      <c r="A6" s="4" t="s">
        <v>20</v>
      </c>
    </row>
    <row r="7" spans="1:1" ht="32.4" customHeight="1" x14ac:dyDescent="0.25">
      <c r="A7" s="4" t="s">
        <v>15</v>
      </c>
    </row>
    <row r="8" spans="1:1" ht="68.400000000000006" customHeight="1" x14ac:dyDescent="0.25">
      <c r="A8" s="4" t="s">
        <v>16</v>
      </c>
    </row>
    <row r="9" spans="1:1" ht="46.2" customHeight="1" x14ac:dyDescent="0.25">
      <c r="A9" s="4" t="s">
        <v>17</v>
      </c>
    </row>
    <row r="10" spans="1:1" ht="32.4" customHeight="1" x14ac:dyDescent="0.25">
      <c r="A10" s="4" t="s">
        <v>21</v>
      </c>
    </row>
  </sheetData>
  <pageMargins left="0.78749999999999998" right="0.78749999999999998" top="0.78749999999999998" bottom="0.78749999999999998" header="0.39374999999999999" footer="0.39374999999999999"/>
  <pageSetup paperSize="9" fitToWidth="0" pageOrder="overThenDown" orientation="portrait" r:id="rId1"/>
  <extLst>
    <ext uri="smNativeData">
      <pm:sheetPrefs xmlns:pm="smNativeData" day="1784958417" outlineProtect="1" showHorizontalRuler="1" showVerticalRuler="1" showAltShade="0">
        <pm:shade id="0" type="0" fgLvl="100" fgClr="000000" bgLvl="100" bgClr="FFFFFF"/>
        <pm:shade id="1" type="0" fgLvl="100" fgClr="000000" bgLvl="100" bgClr="FFFFFF"/>
      </pm:sheetPref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tabSelected="1" workbookViewId="0"/>
  </sheetViews>
  <sheetFormatPr defaultColWidth="10" defaultRowHeight="13.2" x14ac:dyDescent="0.25"/>
  <cols>
    <col min="1" max="1" width="14.88671875" customWidth="1"/>
    <col min="2" max="2" width="14.88671875" style="1" customWidth="1"/>
    <col min="3" max="3" width="10.88671875" style="2" customWidth="1"/>
    <col min="4" max="4" width="14.88671875" style="2" customWidth="1"/>
    <col min="5" max="5" width="12.33203125" style="2" customWidth="1"/>
    <col min="6" max="6" width="12" customWidth="1"/>
    <col min="7" max="7" width="8.33203125" style="1" customWidth="1"/>
    <col min="8" max="8" width="10.6640625" style="2" customWidth="1"/>
    <col min="9" max="9" width="11.5546875" customWidth="1"/>
    <col min="10" max="10" width="13.109375" style="2" customWidth="1"/>
  </cols>
  <sheetData>
    <row r="1" spans="1:10" ht="26.4" x14ac:dyDescent="0.25">
      <c r="E1" s="7" t="s">
        <v>0</v>
      </c>
      <c r="F1" s="6">
        <f>(14400-9900)/9900</f>
        <v>0.45454545454545453</v>
      </c>
      <c r="H1" s="24" t="s">
        <v>1</v>
      </c>
      <c r="I1" s="25">
        <v>0.08</v>
      </c>
    </row>
    <row r="2" spans="1:10" ht="39.6" x14ac:dyDescent="0.25">
      <c r="A2" s="13" t="s">
        <v>2</v>
      </c>
      <c r="B2" s="13" t="s">
        <v>3</v>
      </c>
      <c r="C2" s="14" t="s">
        <v>4</v>
      </c>
      <c r="D2" s="15" t="s">
        <v>5</v>
      </c>
      <c r="E2" s="16" t="s">
        <v>6</v>
      </c>
      <c r="F2" s="16" t="s">
        <v>7</v>
      </c>
      <c r="G2" s="13" t="s">
        <v>8</v>
      </c>
      <c r="H2" s="16" t="s">
        <v>9</v>
      </c>
      <c r="I2" s="13" t="s">
        <v>10</v>
      </c>
      <c r="J2" s="16" t="s">
        <v>11</v>
      </c>
    </row>
    <row r="3" spans="1:10" x14ac:dyDescent="0.25">
      <c r="A3" s="17">
        <v>44748</v>
      </c>
      <c r="B3" s="18" t="s">
        <v>12</v>
      </c>
      <c r="C3" s="19"/>
      <c r="D3" s="19">
        <v>67</v>
      </c>
      <c r="E3" s="14"/>
      <c r="F3" s="14"/>
      <c r="G3" s="20"/>
      <c r="H3" s="14"/>
      <c r="I3" s="21"/>
      <c r="J3" s="14"/>
    </row>
    <row r="4" spans="1:10" x14ac:dyDescent="0.25">
      <c r="A4" s="17">
        <v>44841</v>
      </c>
      <c r="B4" s="22" t="s">
        <v>12</v>
      </c>
      <c r="C4" s="19"/>
      <c r="D4" s="19">
        <v>67</v>
      </c>
      <c r="E4" s="14"/>
      <c r="F4" s="14"/>
      <c r="G4" s="20"/>
      <c r="H4" s="14"/>
      <c r="I4" s="21"/>
      <c r="J4" s="14"/>
    </row>
    <row r="5" spans="1:10" x14ac:dyDescent="0.25">
      <c r="A5" s="17">
        <v>44935</v>
      </c>
      <c r="B5" s="22" t="s">
        <v>12</v>
      </c>
      <c r="C5" s="19"/>
      <c r="D5" s="19">
        <v>67</v>
      </c>
      <c r="E5" s="14"/>
      <c r="F5" s="14"/>
      <c r="G5" s="20"/>
      <c r="H5" s="14"/>
      <c r="I5" s="21"/>
      <c r="J5" s="14"/>
    </row>
    <row r="6" spans="1:10" x14ac:dyDescent="0.25">
      <c r="A6" s="23">
        <v>45027</v>
      </c>
      <c r="B6" s="20">
        <v>240</v>
      </c>
      <c r="C6" s="14">
        <v>268</v>
      </c>
      <c r="D6" s="14">
        <v>67</v>
      </c>
      <c r="E6" s="14"/>
      <c r="F6" s="14"/>
      <c r="G6" s="20"/>
      <c r="H6" s="14"/>
      <c r="I6" s="21"/>
      <c r="J6" s="14"/>
    </row>
    <row r="7" spans="1:10" x14ac:dyDescent="0.25">
      <c r="A7" s="23">
        <v>45117</v>
      </c>
      <c r="B7" s="20">
        <v>240</v>
      </c>
      <c r="C7" s="14">
        <v>295</v>
      </c>
      <c r="D7" s="14">
        <v>73.75</v>
      </c>
      <c r="E7" s="14"/>
      <c r="F7" s="14"/>
      <c r="G7" s="20"/>
      <c r="H7" s="14"/>
      <c r="I7" s="21"/>
      <c r="J7" s="14"/>
    </row>
    <row r="8" spans="1:10" x14ac:dyDescent="0.25">
      <c r="A8" s="23">
        <v>45209</v>
      </c>
      <c r="B8" s="20">
        <v>240</v>
      </c>
      <c r="C8" s="14">
        <v>295</v>
      </c>
      <c r="D8" s="14">
        <v>73.75</v>
      </c>
      <c r="E8" s="14">
        <f>SUM(D6:D8)</f>
        <v>214.5</v>
      </c>
      <c r="F8" s="14">
        <f>E8*$F$1</f>
        <v>97.5</v>
      </c>
      <c r="G8" s="20">
        <v>60</v>
      </c>
      <c r="H8" s="14">
        <f>F8*60</f>
        <v>5850</v>
      </c>
      <c r="I8" s="14">
        <f>F8+(($I$1)*F8*3)</f>
        <v>120.9</v>
      </c>
      <c r="J8" s="14">
        <f>I8*G8</f>
        <v>7254</v>
      </c>
    </row>
    <row r="9" spans="1:10" x14ac:dyDescent="0.25">
      <c r="A9" s="23">
        <v>45301</v>
      </c>
      <c r="B9" s="20">
        <v>240</v>
      </c>
      <c r="C9" s="14">
        <v>295</v>
      </c>
      <c r="D9" s="14">
        <v>73.75</v>
      </c>
      <c r="E9" s="14"/>
      <c r="F9" s="14"/>
      <c r="G9" s="20"/>
      <c r="H9" s="14"/>
      <c r="I9" s="21"/>
      <c r="J9" s="14"/>
    </row>
    <row r="10" spans="1:10" x14ac:dyDescent="0.25">
      <c r="A10" s="23">
        <v>45392</v>
      </c>
      <c r="B10" s="20">
        <v>240</v>
      </c>
      <c r="C10" s="14">
        <v>295</v>
      </c>
      <c r="D10" s="14">
        <v>73.75</v>
      </c>
      <c r="E10" s="14"/>
      <c r="F10" s="14"/>
      <c r="G10" s="20"/>
      <c r="H10" s="14"/>
      <c r="I10" s="21"/>
      <c r="J10" s="14"/>
    </row>
    <row r="11" spans="1:10" x14ac:dyDescent="0.25">
      <c r="A11" s="23">
        <v>45474</v>
      </c>
      <c r="B11" s="20">
        <v>240</v>
      </c>
      <c r="C11" s="14">
        <v>319</v>
      </c>
      <c r="D11" s="14">
        <v>79.75</v>
      </c>
      <c r="E11" s="14"/>
      <c r="F11" s="14"/>
      <c r="G11" s="20"/>
      <c r="H11" s="14"/>
      <c r="I11" s="21"/>
      <c r="J11" s="14"/>
    </row>
    <row r="12" spans="1:10" x14ac:dyDescent="0.25">
      <c r="A12" s="23">
        <v>45575</v>
      </c>
      <c r="B12" s="20">
        <v>240</v>
      </c>
      <c r="C12" s="14">
        <v>319</v>
      </c>
      <c r="D12" s="14">
        <v>79.75</v>
      </c>
      <c r="E12" s="14">
        <f>SUM(D9:D12)</f>
        <v>307</v>
      </c>
      <c r="F12" s="14">
        <f>E12*$F$1</f>
        <v>139.54545454545453</v>
      </c>
      <c r="G12" s="20">
        <v>60</v>
      </c>
      <c r="H12" s="14">
        <f>F12*60</f>
        <v>8372.7272727272721</v>
      </c>
      <c r="I12" s="14">
        <f>F12+(($I$1)*F12*2)</f>
        <v>161.87272727272725</v>
      </c>
      <c r="J12" s="14">
        <f>I12*G12</f>
        <v>9712.3636363636342</v>
      </c>
    </row>
    <row r="13" spans="1:10" x14ac:dyDescent="0.25">
      <c r="A13" s="23">
        <v>45670</v>
      </c>
      <c r="B13" s="20">
        <v>240</v>
      </c>
      <c r="C13" s="14">
        <v>319</v>
      </c>
      <c r="D13" s="14">
        <v>79.75</v>
      </c>
      <c r="E13" s="14"/>
      <c r="F13" s="14"/>
      <c r="G13" s="20"/>
      <c r="H13" s="14"/>
      <c r="I13" s="21"/>
      <c r="J13" s="14"/>
    </row>
    <row r="14" spans="1:10" x14ac:dyDescent="0.25">
      <c r="A14" s="23">
        <v>45757</v>
      </c>
      <c r="B14" s="20">
        <v>240</v>
      </c>
      <c r="C14" s="14">
        <v>319</v>
      </c>
      <c r="D14" s="14">
        <v>79.75</v>
      </c>
      <c r="E14" s="14"/>
      <c r="F14" s="14"/>
      <c r="G14" s="20"/>
      <c r="H14" s="14"/>
      <c r="I14" s="21"/>
      <c r="J14" s="14"/>
    </row>
    <row r="15" spans="1:10" x14ac:dyDescent="0.25">
      <c r="A15" s="23">
        <v>45848</v>
      </c>
      <c r="B15" s="20">
        <v>240</v>
      </c>
      <c r="C15" s="14">
        <v>391</v>
      </c>
      <c r="D15" s="14">
        <v>97.75</v>
      </c>
      <c r="E15" s="14"/>
      <c r="F15" s="14"/>
      <c r="G15" s="20"/>
      <c r="H15" s="14"/>
      <c r="I15" s="21"/>
      <c r="J15" s="14"/>
    </row>
    <row r="16" spans="1:10" x14ac:dyDescent="0.25">
      <c r="A16" s="23">
        <v>45939</v>
      </c>
      <c r="B16" s="20">
        <v>240</v>
      </c>
      <c r="C16" s="14">
        <v>391</v>
      </c>
      <c r="D16" s="14">
        <v>97.75</v>
      </c>
      <c r="E16" s="14">
        <f>SUM(D13:D16)</f>
        <v>355</v>
      </c>
      <c r="F16" s="14">
        <f>E16*$F$1</f>
        <v>161.36363636363635</v>
      </c>
      <c r="G16" s="20">
        <v>60</v>
      </c>
      <c r="H16" s="14">
        <f>F16*60</f>
        <v>9681.8181818181802</v>
      </c>
      <c r="I16" s="14">
        <f>F16+(($I$1)*F16*1)</f>
        <v>174.27272727272725</v>
      </c>
      <c r="J16" s="14">
        <f>I16*G16</f>
        <v>10456.363636363636</v>
      </c>
    </row>
    <row r="17" spans="1:10" x14ac:dyDescent="0.25">
      <c r="A17" s="23">
        <v>46034</v>
      </c>
      <c r="B17" s="20">
        <v>240</v>
      </c>
      <c r="C17" s="14">
        <v>391</v>
      </c>
      <c r="D17" s="14">
        <v>97.75</v>
      </c>
      <c r="E17" s="14"/>
      <c r="F17" s="14"/>
      <c r="G17" s="20"/>
      <c r="H17" s="14"/>
      <c r="I17" s="21"/>
      <c r="J17" s="14"/>
    </row>
    <row r="18" spans="1:10" x14ac:dyDescent="0.25">
      <c r="A18" s="23">
        <v>46125</v>
      </c>
      <c r="B18" s="20">
        <v>240</v>
      </c>
      <c r="C18" s="14">
        <v>391</v>
      </c>
      <c r="D18" s="14">
        <v>97.75</v>
      </c>
      <c r="E18" s="14"/>
      <c r="F18" s="14"/>
      <c r="G18" s="20"/>
      <c r="H18" s="14"/>
      <c r="I18" s="21"/>
      <c r="J18" s="14"/>
    </row>
    <row r="19" spans="1:10" x14ac:dyDescent="0.25">
      <c r="A19" s="23">
        <v>46212</v>
      </c>
      <c r="B19" s="20">
        <v>240</v>
      </c>
      <c r="C19" s="14">
        <v>472</v>
      </c>
      <c r="D19" s="14">
        <v>118</v>
      </c>
      <c r="E19" s="14">
        <f>SUM(D17:D19)</f>
        <v>313.5</v>
      </c>
      <c r="F19" s="14">
        <f>E19*$F$1</f>
        <v>142.5</v>
      </c>
      <c r="G19" s="20">
        <v>60</v>
      </c>
      <c r="H19" s="14">
        <f>F19*60</f>
        <v>8550</v>
      </c>
      <c r="I19" s="14">
        <f>F19</f>
        <v>142.5</v>
      </c>
      <c r="J19" s="14">
        <f>I19*G19</f>
        <v>8550</v>
      </c>
    </row>
    <row r="20" spans="1:10" s="3" customFormat="1" x14ac:dyDescent="0.25">
      <c r="A20" s="8"/>
      <c r="B20" s="9"/>
      <c r="C20" s="10"/>
      <c r="D20" s="10"/>
      <c r="E20" s="10"/>
      <c r="F20" s="11">
        <f>SUM(F8:F19)</f>
        <v>540.90909090909088</v>
      </c>
      <c r="G20" s="9"/>
      <c r="H20" s="10"/>
      <c r="I20" s="12">
        <f>SUM(I8:I19)</f>
        <v>599.5454545454545</v>
      </c>
      <c r="J20" s="11">
        <f>SUM(J8:J19)</f>
        <v>35972.727272727265</v>
      </c>
    </row>
  </sheetData>
  <pageMargins left="0.78749999999999998" right="0.78749999999999998" top="0.78749999999999998" bottom="0.78749999999999998" header="0.39374999999999999" footer="0.39374999999999999"/>
  <pageSetup paperSize="9" pageOrder="overThenDown" orientation="landscape" r:id="rId1"/>
  <extLst>
    <ext uri="smNativeData">
      <pm:sheetPrefs xmlns:pm="smNativeData" day="1784958417" outlineProtect="1" showHorizontalRuler="1" showVerticalRuler="1" showAltShade="0">
        <pm:shade id="0" type="0" fgLvl="100" fgClr="000000" bgLvl="100" bgClr="FFFFFF"/>
        <pm:shade id="1" type="0" fgLvl="100" fgClr="000000" bgLvl="100" bgClr="FFFFFF"/>
      </pm:sheetPref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Assumptions</vt:lpstr>
      <vt:lpstr>OverCharge Calcs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Griffiths</dc:creator>
  <cp:keywords/>
  <dc:description/>
  <cp:lastModifiedBy>John Griffiths</cp:lastModifiedBy>
  <cp:revision>0</cp:revision>
  <cp:lastPrinted>2026-07-25T07:24:02Z</cp:lastPrinted>
  <dcterms:created xsi:type="dcterms:W3CDTF">2026-07-24T00:15:42Z</dcterms:created>
  <dcterms:modified xsi:type="dcterms:W3CDTF">2026-07-25T07:25:31Z</dcterms:modified>
</cp:coreProperties>
</file>